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ОТДЕЛ ЭКОНОМИКИ\МУНИЦИПАЛЬНЫЕ ПРОГРАММЫ\ПРОГРАММЫ с 2023 года\18 Строительство объектов социальной инфраструктуры\Внесение изменений\2025\"/>
    </mc:Choice>
  </mc:AlternateContent>
  <bookViews>
    <workbookView xWindow="0" yWindow="0" windowWidth="28800" windowHeight="11835"/>
  </bookViews>
  <sheets>
    <sheet name="550 мест" sheetId="4" r:id="rId1"/>
  </sheets>
  <definedNames>
    <definedName name="_xlnm.Print_Area" localSheetId="0">'550 мест'!$A$1:$R$25</definedName>
  </definedNames>
  <calcPr calcId="162913"/>
</workbook>
</file>

<file path=xl/calcChain.xml><?xml version="1.0" encoding="utf-8"?>
<calcChain xmlns="http://schemas.openxmlformats.org/spreadsheetml/2006/main">
  <c r="N17" i="4" l="1"/>
  <c r="N16" i="4"/>
  <c r="Q18" i="4" l="1"/>
  <c r="P18" i="4"/>
  <c r="O18" i="4"/>
  <c r="N18" i="4"/>
  <c r="M18" i="4"/>
  <c r="L18" i="4"/>
  <c r="K13" i="4"/>
  <c r="K18" i="4"/>
  <c r="K12" i="4"/>
  <c r="I17" i="4"/>
  <c r="I16" i="4"/>
  <c r="I14" i="4" s="1"/>
  <c r="Q17" i="4"/>
  <c r="P17" i="4"/>
  <c r="O17" i="4"/>
  <c r="M17" i="4"/>
  <c r="L17" i="4"/>
  <c r="Q16" i="4"/>
  <c r="Q14" i="4"/>
  <c r="P16" i="4"/>
  <c r="P14" i="4" s="1"/>
  <c r="O16" i="4"/>
  <c r="O14" i="4" s="1"/>
  <c r="M16" i="4"/>
  <c r="L16" i="4"/>
  <c r="L14" i="4" s="1"/>
  <c r="L9" i="4"/>
  <c r="I9" i="4"/>
  <c r="K15" i="4"/>
  <c r="Q9" i="4"/>
  <c r="M9" i="4"/>
  <c r="N9" i="4"/>
  <c r="O9" i="4"/>
  <c r="P9" i="4"/>
  <c r="K11" i="4"/>
  <c r="K10" i="4"/>
  <c r="K16" i="4" l="1"/>
  <c r="N14" i="4"/>
  <c r="M14" i="4"/>
  <c r="K9" i="4"/>
  <c r="H9" i="4" s="1"/>
  <c r="K17" i="4"/>
  <c r="K14" i="4" l="1"/>
</calcChain>
</file>

<file path=xl/sharedStrings.xml><?xml version="1.0" encoding="utf-8"?>
<sst xmlns="http://schemas.openxmlformats.org/spreadsheetml/2006/main" count="69" uniqueCount="43">
  <si>
    <t>№ 
п/п</t>
  </si>
  <si>
    <t>Всего</t>
  </si>
  <si>
    <t>1.</t>
  </si>
  <si>
    <t>Итого</t>
  </si>
  <si>
    <t>Средства бюджета Московской области</t>
  </si>
  <si>
    <t>Средства бюджета городского округа Домодедово</t>
  </si>
  <si>
    <t>Наименование главного распорядителя средств бюджета городского округа Домодедово</t>
  </si>
  <si>
    <t>2023 год</t>
  </si>
  <si>
    <t>2024 год</t>
  </si>
  <si>
    <t>2025 год</t>
  </si>
  <si>
    <t>2026 год</t>
  </si>
  <si>
    <t>2027 год</t>
  </si>
  <si>
    <t xml:space="preserve">Наименование объекта, сведения о регистрации
права собственности
</t>
  </si>
  <si>
    <t xml:space="preserve">Мощность/ прирост мощности объекта (кв.
метр, погонный метр, место, койко-место и так далее)
</t>
  </si>
  <si>
    <t>Адрес объекта</t>
  </si>
  <si>
    <t>Направление инвестирования</t>
  </si>
  <si>
    <t xml:space="preserve">Предельная стоимость объекта капитального
строительства/работ
(тыс. руб.)
</t>
  </si>
  <si>
    <t>Источники финансирования, в том числе по годам реализации программы (тыс. руб.)</t>
  </si>
  <si>
    <t xml:space="preserve">Остаток
сметной
стоимости
до ввода
в
эксплуатацию
объекта
капитального
строительства
/до
завершения
работ
</t>
  </si>
  <si>
    <t xml:space="preserve">Средства
федерального
бюджета
</t>
  </si>
  <si>
    <t>X</t>
  </si>
  <si>
    <t>Всего по мероприятию:</t>
  </si>
  <si>
    <t>Справочные таблицы:</t>
  </si>
  <si>
    <t>Количество объектов</t>
  </si>
  <si>
    <t>Всего,в том числе по годам реализации:</t>
  </si>
  <si>
    <t>вводимых</t>
  </si>
  <si>
    <t>открываемых</t>
  </si>
  <si>
    <t>х</t>
  </si>
  <si>
    <t>Сроки проведения работ по проектированию, строитель-ству/реконструкции объектов</t>
  </si>
  <si>
    <t>Открытие объекта/ Завершение работ</t>
  </si>
  <si>
    <t>-</t>
  </si>
  <si>
    <t>Профинансировано на 01.01.23  (тыс. руб.)</t>
  </si>
  <si>
    <t>Администрации городского округа Домодедово,  МКУ "УКС"</t>
  </si>
  <si>
    <t>Общеобразовательная школа на 550 мест по адресу: Московская область, г.о. Домодедово, мкр. Барыбино, ул. Макаренко (ПИР и строительство)</t>
  </si>
  <si>
    <t>550 мест</t>
  </si>
  <si>
    <t>Московская область, т.о. Домодедово, мкр. Барыбино, ул. Макаренко</t>
  </si>
  <si>
    <t>Строительство (в том числе проектные и изыскательские работы)</t>
  </si>
  <si>
    <t>31.03.2022-06.06.2025</t>
  </si>
  <si>
    <t>кроме того: строительный контроль</t>
  </si>
  <si>
    <t xml:space="preserve">6.2.  Адресный перечень объектов строительства (реконструкции) и капитального ремонта муниципальной собственности городского округа Домодедово, финансирование которых предусмотрено
мероприятием 02.03 «Капитальные вложения в объекты общего образования»
Подпрограммы III Строительство (реконструкция),капитальный ремонт объектов образования
</t>
  </si>
  <si>
    <t>городского округа Домодедово</t>
  </si>
  <si>
    <t>от __________ № _____</t>
  </si>
  <si>
    <t>Приложение № 2 к Постановлению Администрации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</si>
</sst>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Font="1" applyFill="1"/>
    <xf numFmtId="0" fontId="2" fillId="0" borderId="0" xfId="0" applyFont="1" applyFill="1" applyAlignment="1">
      <alignment vertical="top" wrapText="1"/>
    </xf>
    <xf numFmtId="0" fontId="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2" fillId="0" borderId="0" xfId="0" applyFont="1" applyFill="1" applyAlignment="1"/>
    <xf numFmtId="0" fontId="0" fillId="2" borderId="0" xfId="0" applyFont="1" applyFill="1"/>
    <xf numFmtId="0" fontId="2" fillId="2" borderId="0" xfId="0" applyFont="1" applyFill="1"/>
    <xf numFmtId="0" fontId="2" fillId="2" borderId="0" xfId="0" applyFont="1" applyFill="1" applyBorder="1"/>
    <xf numFmtId="0" fontId="2" fillId="2" borderId="0" xfId="0" applyFont="1" applyFill="1" applyAlignment="1">
      <alignment wrapText="1"/>
    </xf>
    <xf numFmtId="164" fontId="3" fillId="2" borderId="2" xfId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/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/>
    <xf numFmtId="0" fontId="2" fillId="2" borderId="1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center" wrapText="1"/>
    </xf>
    <xf numFmtId="14" fontId="3" fillId="2" borderId="2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2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top" wrapText="1"/>
    </xf>
    <xf numFmtId="0" fontId="0" fillId="2" borderId="0" xfId="0" applyFont="1" applyFill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tabSelected="1" view="pageBreakPreview" zoomScaleNormal="100" zoomScaleSheetLayoutView="100" workbookViewId="0">
      <pane ySplit="7" topLeftCell="A8" activePane="bottomLeft" state="frozen"/>
      <selection pane="bottomLeft" activeCell="N18" sqref="N18"/>
    </sheetView>
  </sheetViews>
  <sheetFormatPr defaultRowHeight="15" x14ac:dyDescent="0.25"/>
  <cols>
    <col min="1" max="1" width="5.42578125" style="1" customWidth="1"/>
    <col min="2" max="2" width="17" style="1" customWidth="1"/>
    <col min="3" max="3" width="15.28515625" style="1" customWidth="1"/>
    <col min="4" max="4" width="14.7109375" style="1" customWidth="1"/>
    <col min="5" max="5" width="17.7109375" style="1" customWidth="1"/>
    <col min="6" max="6" width="15.42578125" style="1" customWidth="1"/>
    <col min="7" max="7" width="19.42578125" style="1" customWidth="1"/>
    <col min="8" max="8" width="12.42578125" style="1" customWidth="1"/>
    <col min="9" max="9" width="12.85546875" style="1" customWidth="1"/>
    <col min="10" max="10" width="24.42578125" style="1" customWidth="1"/>
    <col min="11" max="11" width="12.7109375" style="1" customWidth="1"/>
    <col min="12" max="12" width="12.85546875" style="1" customWidth="1"/>
    <col min="13" max="13" width="11.5703125" style="1" customWidth="1"/>
    <col min="14" max="16" width="12.5703125" style="1" customWidth="1"/>
    <col min="17" max="17" width="14.28515625" style="1" customWidth="1"/>
    <col min="18" max="18" width="16.85546875" style="1" customWidth="1"/>
    <col min="19" max="16384" width="9.140625" style="1"/>
  </cols>
  <sheetData>
    <row r="1" spans="1:18" ht="20.25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55" t="s">
        <v>42</v>
      </c>
      <c r="P1" s="55"/>
      <c r="Q1" s="55"/>
      <c r="R1" s="55"/>
    </row>
    <row r="2" spans="1:18" s="3" customFormat="1" ht="15.75" x14ac:dyDescent="0.25">
      <c r="A2" s="9"/>
      <c r="B2" s="9"/>
      <c r="C2" s="9"/>
      <c r="D2" s="9"/>
      <c r="E2" s="9"/>
      <c r="F2" s="10"/>
      <c r="G2" s="10"/>
      <c r="H2" s="10"/>
      <c r="I2" s="10"/>
      <c r="J2" s="10"/>
      <c r="K2" s="10"/>
      <c r="L2" s="10"/>
      <c r="M2" s="10"/>
      <c r="N2" s="11"/>
      <c r="O2" s="55" t="s">
        <v>40</v>
      </c>
      <c r="P2" s="55"/>
      <c r="Q2" s="55"/>
      <c r="R2" s="55"/>
    </row>
    <row r="3" spans="1:18" s="3" customFormat="1" ht="15.75" x14ac:dyDescent="0.25">
      <c r="A3" s="9"/>
      <c r="B3" s="9"/>
      <c r="C3" s="9"/>
      <c r="D3" s="9"/>
      <c r="E3" s="9"/>
      <c r="F3" s="10"/>
      <c r="G3" s="10"/>
      <c r="H3" s="10"/>
      <c r="I3" s="10"/>
      <c r="J3" s="10"/>
      <c r="K3" s="10"/>
      <c r="L3" s="10"/>
      <c r="M3" s="10"/>
      <c r="N3" s="11"/>
      <c r="O3" s="55" t="s">
        <v>41</v>
      </c>
      <c r="P3" s="55"/>
      <c r="Q3" s="55"/>
      <c r="R3" s="55"/>
    </row>
    <row r="4" spans="1:18" s="3" customFormat="1" ht="15.75" x14ac:dyDescent="0.25">
      <c r="A4" s="9"/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1"/>
      <c r="O4" s="11"/>
      <c r="P4" s="11"/>
      <c r="Q4" s="9"/>
      <c r="R4" s="9"/>
    </row>
    <row r="5" spans="1:18" s="4" customFormat="1" ht="73.5" customHeight="1" x14ac:dyDescent="0.25">
      <c r="A5" s="57" t="s">
        <v>39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9"/>
    </row>
    <row r="6" spans="1:18" s="5" customFormat="1" ht="15.75" x14ac:dyDescent="0.25">
      <c r="A6" s="56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28"/>
    </row>
    <row r="7" spans="1:18" ht="192" customHeight="1" x14ac:dyDescent="0.25">
      <c r="A7" s="29" t="s">
        <v>0</v>
      </c>
      <c r="B7" s="29" t="s">
        <v>12</v>
      </c>
      <c r="C7" s="29" t="s">
        <v>13</v>
      </c>
      <c r="D7" s="29" t="s">
        <v>14</v>
      </c>
      <c r="E7" s="29" t="s">
        <v>15</v>
      </c>
      <c r="F7" s="29" t="s">
        <v>28</v>
      </c>
      <c r="G7" s="29" t="s">
        <v>29</v>
      </c>
      <c r="H7" s="29" t="s">
        <v>16</v>
      </c>
      <c r="I7" s="29" t="s">
        <v>31</v>
      </c>
      <c r="J7" s="12" t="s">
        <v>17</v>
      </c>
      <c r="K7" s="13" t="s">
        <v>1</v>
      </c>
      <c r="L7" s="13" t="s">
        <v>7</v>
      </c>
      <c r="M7" s="13" t="s">
        <v>8</v>
      </c>
      <c r="N7" s="13" t="s">
        <v>9</v>
      </c>
      <c r="O7" s="14" t="s">
        <v>10</v>
      </c>
      <c r="P7" s="14" t="s">
        <v>11</v>
      </c>
      <c r="Q7" s="29" t="s">
        <v>18</v>
      </c>
      <c r="R7" s="29" t="s">
        <v>6</v>
      </c>
    </row>
    <row r="8" spans="1:18" ht="17.25" customHeight="1" x14ac:dyDescent="0.25">
      <c r="A8" s="32">
        <v>1</v>
      </c>
      <c r="B8" s="32">
        <v>2</v>
      </c>
      <c r="C8" s="32">
        <v>3</v>
      </c>
      <c r="D8" s="32">
        <v>4</v>
      </c>
      <c r="E8" s="32">
        <v>5</v>
      </c>
      <c r="F8" s="32">
        <v>6</v>
      </c>
      <c r="G8" s="32">
        <v>7</v>
      </c>
      <c r="H8" s="32">
        <v>8</v>
      </c>
      <c r="I8" s="32">
        <v>9</v>
      </c>
      <c r="J8" s="32">
        <v>10</v>
      </c>
      <c r="K8" s="32">
        <v>11</v>
      </c>
      <c r="L8" s="32">
        <v>12</v>
      </c>
      <c r="M8" s="32">
        <v>13</v>
      </c>
      <c r="N8" s="32">
        <v>14</v>
      </c>
      <c r="O8" s="32">
        <v>15</v>
      </c>
      <c r="P8" s="32">
        <v>16</v>
      </c>
      <c r="Q8" s="32">
        <v>17</v>
      </c>
      <c r="R8" s="32">
        <v>18</v>
      </c>
    </row>
    <row r="9" spans="1:18" ht="17.25" customHeight="1" x14ac:dyDescent="0.25">
      <c r="A9" s="52" t="s">
        <v>2</v>
      </c>
      <c r="B9" s="52" t="s">
        <v>33</v>
      </c>
      <c r="C9" s="52" t="s">
        <v>34</v>
      </c>
      <c r="D9" s="52" t="s">
        <v>35</v>
      </c>
      <c r="E9" s="52" t="s">
        <v>36</v>
      </c>
      <c r="F9" s="58" t="s">
        <v>37</v>
      </c>
      <c r="G9" s="58">
        <v>45901</v>
      </c>
      <c r="H9" s="38">
        <f>SUM(I9+K9+K13+I13)</f>
        <v>1831449.7499999998</v>
      </c>
      <c r="I9" s="15">
        <f>I10+I11+I12</f>
        <v>140855.26</v>
      </c>
      <c r="J9" s="16" t="s">
        <v>3</v>
      </c>
      <c r="K9" s="15">
        <f>L9+M9+N9+O9+P9</f>
        <v>1674743.8699999999</v>
      </c>
      <c r="L9" s="15">
        <f t="shared" ref="L9:Q9" si="0">L10+L11+L12</f>
        <v>220056.58999999997</v>
      </c>
      <c r="M9" s="15">
        <f t="shared" si="0"/>
        <v>586126.57999999996</v>
      </c>
      <c r="N9" s="15">
        <f t="shared" si="0"/>
        <v>868560.7</v>
      </c>
      <c r="O9" s="15">
        <f t="shared" si="0"/>
        <v>0</v>
      </c>
      <c r="P9" s="15">
        <f t="shared" si="0"/>
        <v>0</v>
      </c>
      <c r="Q9" s="15">
        <f t="shared" si="0"/>
        <v>0</v>
      </c>
      <c r="R9" s="40" t="s">
        <v>32</v>
      </c>
    </row>
    <row r="10" spans="1:18" ht="44.25" customHeight="1" x14ac:dyDescent="0.25">
      <c r="A10" s="53"/>
      <c r="B10" s="53"/>
      <c r="C10" s="53"/>
      <c r="D10" s="53"/>
      <c r="E10" s="53"/>
      <c r="F10" s="53"/>
      <c r="G10" s="53"/>
      <c r="H10" s="39"/>
      <c r="I10" s="17">
        <v>0</v>
      </c>
      <c r="J10" s="18" t="s">
        <v>19</v>
      </c>
      <c r="K10" s="17">
        <f t="shared" ref="K10:K17" si="1">L10+M10+N10+O10+P10</f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41"/>
    </row>
    <row r="11" spans="1:18" ht="27.75" customHeight="1" x14ac:dyDescent="0.25">
      <c r="A11" s="53"/>
      <c r="B11" s="53"/>
      <c r="C11" s="53"/>
      <c r="D11" s="53"/>
      <c r="E11" s="53"/>
      <c r="F11" s="53"/>
      <c r="G11" s="53"/>
      <c r="H11" s="39"/>
      <c r="I11" s="17">
        <v>8131.23</v>
      </c>
      <c r="J11" s="18" t="s">
        <v>4</v>
      </c>
      <c r="K11" s="17">
        <f t="shared" si="1"/>
        <v>995302.01</v>
      </c>
      <c r="L11" s="17">
        <v>136445.04999999999</v>
      </c>
      <c r="M11" s="17">
        <v>369875.17</v>
      </c>
      <c r="N11" s="17">
        <v>488981.79</v>
      </c>
      <c r="O11" s="17">
        <v>0</v>
      </c>
      <c r="P11" s="17">
        <v>0</v>
      </c>
      <c r="Q11" s="17">
        <v>0</v>
      </c>
      <c r="R11" s="41"/>
    </row>
    <row r="12" spans="1:18" ht="66.75" customHeight="1" x14ac:dyDescent="0.25">
      <c r="A12" s="53"/>
      <c r="B12" s="53"/>
      <c r="C12" s="53"/>
      <c r="D12" s="53"/>
      <c r="E12" s="53"/>
      <c r="F12" s="53"/>
      <c r="G12" s="53"/>
      <c r="H12" s="39"/>
      <c r="I12" s="17">
        <v>132724.03</v>
      </c>
      <c r="J12" s="18" t="s">
        <v>5</v>
      </c>
      <c r="K12" s="17">
        <f t="shared" si="1"/>
        <v>679441.86</v>
      </c>
      <c r="L12" s="17">
        <v>83611.539999999994</v>
      </c>
      <c r="M12" s="17">
        <v>216251.41</v>
      </c>
      <c r="N12" s="17">
        <v>379578.91</v>
      </c>
      <c r="O12" s="17">
        <v>0</v>
      </c>
      <c r="P12" s="17">
        <v>0</v>
      </c>
      <c r="Q12" s="17">
        <v>0</v>
      </c>
      <c r="R12" s="42"/>
    </row>
    <row r="13" spans="1:18" s="6" customFormat="1" ht="45.75" customHeight="1" x14ac:dyDescent="0.25">
      <c r="A13" s="54"/>
      <c r="B13" s="54"/>
      <c r="C13" s="54"/>
      <c r="D13" s="54"/>
      <c r="E13" s="29" t="s">
        <v>38</v>
      </c>
      <c r="F13" s="31"/>
      <c r="G13" s="31"/>
      <c r="H13" s="33"/>
      <c r="I13" s="17">
        <v>2111.38</v>
      </c>
      <c r="J13" s="18" t="s">
        <v>4</v>
      </c>
      <c r="K13" s="17">
        <f t="shared" si="1"/>
        <v>13739.24</v>
      </c>
      <c r="L13" s="17">
        <v>6309.62</v>
      </c>
      <c r="M13" s="17">
        <v>7429.62</v>
      </c>
      <c r="N13" s="17">
        <v>0</v>
      </c>
      <c r="O13" s="17">
        <v>0</v>
      </c>
      <c r="P13" s="17">
        <v>0</v>
      </c>
      <c r="Q13" s="17">
        <v>0</v>
      </c>
      <c r="R13" s="30"/>
    </row>
    <row r="14" spans="1:18" ht="45" customHeight="1" x14ac:dyDescent="0.25">
      <c r="A14" s="34"/>
      <c r="B14" s="34" t="s">
        <v>20</v>
      </c>
      <c r="C14" s="34" t="s">
        <v>20</v>
      </c>
      <c r="D14" s="34" t="s">
        <v>20</v>
      </c>
      <c r="E14" s="34" t="s">
        <v>21</v>
      </c>
      <c r="F14" s="34" t="s">
        <v>20</v>
      </c>
      <c r="G14" s="34" t="s">
        <v>20</v>
      </c>
      <c r="H14" s="34" t="s">
        <v>20</v>
      </c>
      <c r="I14" s="15">
        <f>SUM(I15:I17)</f>
        <v>140855.26</v>
      </c>
      <c r="J14" s="19" t="s">
        <v>3</v>
      </c>
      <c r="K14" s="20">
        <f t="shared" si="1"/>
        <v>1674743.8699999999</v>
      </c>
      <c r="L14" s="20">
        <f t="shared" ref="L14:Q14" si="2">L15+L16+L17</f>
        <v>220056.58999999997</v>
      </c>
      <c r="M14" s="20">
        <f t="shared" si="2"/>
        <v>586126.57999999996</v>
      </c>
      <c r="N14" s="20">
        <f t="shared" si="2"/>
        <v>868560.7</v>
      </c>
      <c r="O14" s="20">
        <f t="shared" si="2"/>
        <v>0</v>
      </c>
      <c r="P14" s="20">
        <f t="shared" si="2"/>
        <v>0</v>
      </c>
      <c r="Q14" s="20">
        <f t="shared" si="2"/>
        <v>0</v>
      </c>
      <c r="R14" s="35" t="s">
        <v>27</v>
      </c>
    </row>
    <row r="15" spans="1:18" ht="45" customHeight="1" x14ac:dyDescent="0.25">
      <c r="A15" s="34"/>
      <c r="B15" s="34"/>
      <c r="C15" s="34"/>
      <c r="D15" s="34"/>
      <c r="E15" s="34"/>
      <c r="F15" s="34"/>
      <c r="G15" s="34"/>
      <c r="H15" s="34"/>
      <c r="I15" s="32">
        <v>0</v>
      </c>
      <c r="J15" s="18" t="s">
        <v>19</v>
      </c>
      <c r="K15" s="21">
        <f t="shared" si="1"/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36"/>
    </row>
    <row r="16" spans="1:18" ht="45" customHeight="1" x14ac:dyDescent="0.25">
      <c r="A16" s="34"/>
      <c r="B16" s="34"/>
      <c r="C16" s="34"/>
      <c r="D16" s="34"/>
      <c r="E16" s="34"/>
      <c r="F16" s="34"/>
      <c r="G16" s="34"/>
      <c r="H16" s="34"/>
      <c r="I16" s="22">
        <f>SUM(I11)</f>
        <v>8131.23</v>
      </c>
      <c r="J16" s="18" t="s">
        <v>4</v>
      </c>
      <c r="K16" s="21">
        <f t="shared" si="1"/>
        <v>995302.01</v>
      </c>
      <c r="L16" s="17">
        <f t="shared" ref="L16:Q17" si="3">SUM(L11)</f>
        <v>136445.04999999999</v>
      </c>
      <c r="M16" s="17">
        <f t="shared" si="3"/>
        <v>369875.17</v>
      </c>
      <c r="N16" s="17">
        <f>SUM(N11)</f>
        <v>488981.79</v>
      </c>
      <c r="O16" s="17">
        <f t="shared" si="3"/>
        <v>0</v>
      </c>
      <c r="P16" s="17">
        <f t="shared" si="3"/>
        <v>0</v>
      </c>
      <c r="Q16" s="17">
        <f t="shared" si="3"/>
        <v>0</v>
      </c>
      <c r="R16" s="36"/>
    </row>
    <row r="17" spans="1:18" ht="45" customHeight="1" x14ac:dyDescent="0.25">
      <c r="A17" s="34"/>
      <c r="B17" s="34"/>
      <c r="C17" s="34"/>
      <c r="D17" s="34"/>
      <c r="E17" s="34"/>
      <c r="F17" s="34"/>
      <c r="G17" s="34"/>
      <c r="H17" s="34"/>
      <c r="I17" s="22">
        <f>SUM(I12)</f>
        <v>132724.03</v>
      </c>
      <c r="J17" s="18" t="s">
        <v>5</v>
      </c>
      <c r="K17" s="21">
        <f t="shared" si="1"/>
        <v>679441.86</v>
      </c>
      <c r="L17" s="17">
        <f t="shared" si="3"/>
        <v>83611.539999999994</v>
      </c>
      <c r="M17" s="17">
        <f t="shared" si="3"/>
        <v>216251.41</v>
      </c>
      <c r="N17" s="17">
        <f>SUM(N12)</f>
        <v>379578.91</v>
      </c>
      <c r="O17" s="17">
        <f t="shared" si="3"/>
        <v>0</v>
      </c>
      <c r="P17" s="17">
        <f t="shared" si="3"/>
        <v>0</v>
      </c>
      <c r="Q17" s="17">
        <f t="shared" si="3"/>
        <v>0</v>
      </c>
      <c r="R17" s="37"/>
    </row>
    <row r="18" spans="1:18" ht="57" customHeight="1" x14ac:dyDescent="0.25">
      <c r="A18" s="23"/>
      <c r="B18" s="23"/>
      <c r="C18" s="23"/>
      <c r="D18" s="23"/>
      <c r="E18" s="32" t="s">
        <v>38</v>
      </c>
      <c r="F18" s="23"/>
      <c r="G18" s="23"/>
      <c r="H18" s="23"/>
      <c r="I18" s="17">
        <v>2111.38</v>
      </c>
      <c r="J18" s="18" t="s">
        <v>4</v>
      </c>
      <c r="K18" s="17">
        <f>SUM(K13)</f>
        <v>13739.24</v>
      </c>
      <c r="L18" s="17">
        <f t="shared" ref="L18:Q18" si="4">SUM(L13)</f>
        <v>6309.62</v>
      </c>
      <c r="M18" s="17">
        <f t="shared" si="4"/>
        <v>7429.62</v>
      </c>
      <c r="N18" s="17">
        <f t="shared" si="4"/>
        <v>0</v>
      </c>
      <c r="O18" s="17">
        <f t="shared" si="4"/>
        <v>0</v>
      </c>
      <c r="P18" s="17">
        <f t="shared" si="4"/>
        <v>0</v>
      </c>
      <c r="Q18" s="17">
        <f t="shared" si="4"/>
        <v>0</v>
      </c>
      <c r="R18" s="24"/>
    </row>
    <row r="19" spans="1:18" ht="12.75" customHeight="1" x14ac:dyDescent="0.25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6"/>
      <c r="R19" s="26"/>
    </row>
    <row r="20" spans="1:18" ht="23.25" customHeight="1" x14ac:dyDescent="0.25">
      <c r="A20" s="25"/>
      <c r="B20" s="48" t="s">
        <v>22</v>
      </c>
      <c r="C20" s="48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6"/>
      <c r="R20" s="26"/>
    </row>
    <row r="21" spans="1:18" ht="20.25" customHeight="1" x14ac:dyDescent="0.2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6"/>
      <c r="R21" s="26"/>
    </row>
    <row r="22" spans="1:18" ht="16.5" customHeight="1" x14ac:dyDescent="0.25">
      <c r="A22" s="49" t="s">
        <v>23</v>
      </c>
      <c r="B22" s="50"/>
      <c r="C22" s="50"/>
      <c r="D22" s="50"/>
      <c r="E22" s="51"/>
      <c r="F22" s="49" t="s">
        <v>24</v>
      </c>
      <c r="G22" s="50"/>
      <c r="H22" s="51"/>
      <c r="I22" s="49" t="s">
        <v>7</v>
      </c>
      <c r="J22" s="51"/>
      <c r="K22" s="49" t="s">
        <v>8</v>
      </c>
      <c r="L22" s="50"/>
      <c r="M22" s="50"/>
      <c r="N22" s="51"/>
      <c r="O22" s="27" t="s">
        <v>9</v>
      </c>
      <c r="P22" s="27" t="s">
        <v>10</v>
      </c>
      <c r="Q22" s="46" t="s">
        <v>11</v>
      </c>
      <c r="R22" s="47"/>
    </row>
    <row r="23" spans="1:18" ht="18" customHeight="1" x14ac:dyDescent="0.25">
      <c r="A23" s="43" t="s">
        <v>25</v>
      </c>
      <c r="B23" s="44"/>
      <c r="C23" s="44"/>
      <c r="D23" s="44"/>
      <c r="E23" s="45"/>
      <c r="F23" s="49" t="s">
        <v>30</v>
      </c>
      <c r="G23" s="50"/>
      <c r="H23" s="51"/>
      <c r="I23" s="49" t="s">
        <v>30</v>
      </c>
      <c r="J23" s="51"/>
      <c r="K23" s="49" t="s">
        <v>30</v>
      </c>
      <c r="L23" s="50"/>
      <c r="M23" s="50"/>
      <c r="N23" s="51"/>
      <c r="O23" s="27" t="s">
        <v>30</v>
      </c>
      <c r="P23" s="27" t="s">
        <v>30</v>
      </c>
      <c r="Q23" s="46" t="s">
        <v>30</v>
      </c>
      <c r="R23" s="47"/>
    </row>
    <row r="24" spans="1:18" ht="19.5" customHeight="1" x14ac:dyDescent="0.25">
      <c r="A24" s="43" t="s">
        <v>26</v>
      </c>
      <c r="B24" s="44"/>
      <c r="C24" s="44"/>
      <c r="D24" s="44"/>
      <c r="E24" s="45"/>
      <c r="F24" s="49">
        <v>1</v>
      </c>
      <c r="G24" s="50"/>
      <c r="H24" s="51"/>
      <c r="I24" s="49" t="s">
        <v>30</v>
      </c>
      <c r="J24" s="51"/>
      <c r="K24" s="49" t="s">
        <v>30</v>
      </c>
      <c r="L24" s="50"/>
      <c r="M24" s="50"/>
      <c r="N24" s="51"/>
      <c r="O24" s="27">
        <v>1</v>
      </c>
      <c r="P24" s="27" t="s">
        <v>30</v>
      </c>
      <c r="Q24" s="46" t="s">
        <v>30</v>
      </c>
      <c r="R24" s="47"/>
    </row>
    <row r="25" spans="1:18" ht="12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7"/>
      <c r="R25" s="7"/>
    </row>
    <row r="26" spans="1:18" ht="12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7"/>
      <c r="R26" s="7"/>
    </row>
  </sheetData>
  <mergeCells count="39">
    <mergeCell ref="O1:R1"/>
    <mergeCell ref="O2:R2"/>
    <mergeCell ref="O3:R3"/>
    <mergeCell ref="A6:Q6"/>
    <mergeCell ref="E9:E12"/>
    <mergeCell ref="F9:F12"/>
    <mergeCell ref="G9:G12"/>
    <mergeCell ref="C9:C13"/>
    <mergeCell ref="A5:R5"/>
    <mergeCell ref="A9:A13"/>
    <mergeCell ref="A24:E24"/>
    <mergeCell ref="Q24:R24"/>
    <mergeCell ref="B20:C20"/>
    <mergeCell ref="A22:E22"/>
    <mergeCell ref="F22:H22"/>
    <mergeCell ref="I22:J22"/>
    <mergeCell ref="K22:N22"/>
    <mergeCell ref="F24:H24"/>
    <mergeCell ref="I24:J24"/>
    <mergeCell ref="K24:N24"/>
    <mergeCell ref="A23:E23"/>
    <mergeCell ref="F23:H23"/>
    <mergeCell ref="I23:J23"/>
    <mergeCell ref="K23:N23"/>
    <mergeCell ref="Q23:R23"/>
    <mergeCell ref="Q22:R22"/>
    <mergeCell ref="A14:A17"/>
    <mergeCell ref="F14:F17"/>
    <mergeCell ref="R14:R17"/>
    <mergeCell ref="H9:H12"/>
    <mergeCell ref="G14:G17"/>
    <mergeCell ref="H14:H17"/>
    <mergeCell ref="R9:R12"/>
    <mergeCell ref="B14:B17"/>
    <mergeCell ref="C14:C17"/>
    <mergeCell ref="D14:D17"/>
    <mergeCell ref="E14:E17"/>
    <mergeCell ref="D9:D13"/>
    <mergeCell ref="B9:B13"/>
  </mergeCells>
  <pageMargins left="0.23622047244094491" right="0.19685039370078741" top="0.31496062992125984" bottom="0.31496062992125984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550 мест</vt:lpstr>
      <vt:lpstr>'550 мест'!Область_печати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Князева</dc:creator>
  <cp:lastModifiedBy>Ковалевский И.Н.</cp:lastModifiedBy>
  <cp:lastPrinted>2025-11-19T08:02:21Z</cp:lastPrinted>
  <dcterms:created xsi:type="dcterms:W3CDTF">2015-10-12T11:55:02Z</dcterms:created>
  <dcterms:modified xsi:type="dcterms:W3CDTF">2025-11-19T08:03:46Z</dcterms:modified>
</cp:coreProperties>
</file>